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8700" tabRatio="781" activeTab="0"/>
  </bookViews>
  <sheets>
    <sheet name="Law of Continuity" sheetId="1" r:id="rId1"/>
    <sheet name="Law of Continuity Answers" sheetId="2" r:id="rId2"/>
    <sheet name="Oxygen Delivery Devices" sheetId="3" r:id="rId3"/>
    <sheet name="Oxygen Delivery Devices Answers" sheetId="4" r:id="rId4"/>
    <sheet name="Two Flowmeters" sheetId="5" r:id="rId5"/>
    <sheet name="Two Flowmeter Answers" sheetId="6" r:id="rId6"/>
  </sheets>
  <definedNames/>
  <calcPr fullCalcOnLoad="1"/>
</workbook>
</file>

<file path=xl/sharedStrings.xml><?xml version="1.0" encoding="utf-8"?>
<sst xmlns="http://schemas.openxmlformats.org/spreadsheetml/2006/main" count="45" uniqueCount="36">
  <si>
    <t>Given a forward velocity of</t>
  </si>
  <si>
    <t>cm,</t>
  </si>
  <si>
    <t>determine the flow rate.</t>
  </si>
  <si>
    <t>Forward Velocity</t>
  </si>
  <si>
    <t>Cross-sectional Area</t>
  </si>
  <si>
    <t>Flow Rate</t>
  </si>
  <si>
    <t xml:space="preserve">Flowrate </t>
  </si>
  <si>
    <t>L/min</t>
  </si>
  <si>
    <t xml:space="preserve">You have an air-entrainment mask that is set to deliver </t>
  </si>
  <si>
    <t>% oxygen running at</t>
  </si>
  <si>
    <t>L/min.</t>
  </si>
  <si>
    <t>Your patient has the following ventilatory parameters:</t>
  </si>
  <si>
    <t>Tidal Volume</t>
  </si>
  <si>
    <t>mL</t>
  </si>
  <si>
    <t>Respiratory Rate</t>
  </si>
  <si>
    <t>per minute</t>
  </si>
  <si>
    <t>Inspiratory Time</t>
  </si>
  <si>
    <t>seconds</t>
  </si>
  <si>
    <t>1. What is the devices total flow?</t>
  </si>
  <si>
    <t>2. What is the patient's inspiratory flow rate?</t>
  </si>
  <si>
    <t>3. Is this a high-flow device?</t>
  </si>
  <si>
    <t>Oxygen Percentage</t>
  </si>
  <si>
    <t>Liter Flow</t>
  </si>
  <si>
    <t>AIR RATIO</t>
  </si>
  <si>
    <t>AIR FLOW</t>
  </si>
  <si>
    <t>TOTAL FLOW</t>
  </si>
  <si>
    <t>PATIENT FLOW</t>
  </si>
  <si>
    <t xml:space="preserve">You are running an oxygen flowmeter at </t>
  </si>
  <si>
    <t>L/min and an air flowmeter at</t>
  </si>
  <si>
    <t>O2 Flow</t>
  </si>
  <si>
    <t>Air Flow</t>
  </si>
  <si>
    <r>
      <t>FDO</t>
    </r>
    <r>
      <rPr>
        <vertAlign val="subscript"/>
        <sz val="72"/>
        <rFont val="Arial"/>
        <family val="2"/>
      </rPr>
      <t>2</t>
    </r>
  </si>
  <si>
    <r>
      <t>What is the FDO</t>
    </r>
    <r>
      <rPr>
        <vertAlign val="subscript"/>
        <sz val="20"/>
        <rFont val="Arial"/>
        <family val="2"/>
      </rPr>
      <t>2</t>
    </r>
    <r>
      <rPr>
        <sz val="20"/>
        <rFont val="Arial"/>
        <family val="0"/>
      </rPr>
      <t>?</t>
    </r>
  </si>
  <si>
    <t>Total Flow</t>
  </si>
  <si>
    <r>
      <t>FDO</t>
    </r>
    <r>
      <rPr>
        <vertAlign val="subscript"/>
        <sz val="20"/>
        <rFont val="Arial"/>
        <family val="2"/>
      </rPr>
      <t>2</t>
    </r>
  </si>
  <si>
    <t xml:space="preserve">l/sec and a cross-sectional area of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</si>
</sst>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26"/>
      <name val="Arial"/>
      <family val="0"/>
    </font>
    <font>
      <sz val="72"/>
      <name val="Arial"/>
      <family val="0"/>
    </font>
    <font>
      <sz val="8"/>
      <name val="Arial"/>
      <family val="0"/>
    </font>
    <font>
      <sz val="20"/>
      <name val="Arial"/>
      <family val="0"/>
    </font>
    <font>
      <vertAlign val="subscript"/>
      <sz val="72"/>
      <name val="Arial"/>
      <family val="2"/>
    </font>
    <font>
      <vertAlign val="subscript"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7109375" style="0" customWidth="1"/>
    <col min="3" max="3" width="77.8515625" style="0" customWidth="1"/>
  </cols>
  <sheetData>
    <row r="1" spans="1:5" ht="33">
      <c r="A1" s="1" t="s">
        <v>0</v>
      </c>
      <c r="B1" s="3">
        <f>B41</f>
        <v>43</v>
      </c>
      <c r="C1" s="1" t="s">
        <v>35</v>
      </c>
      <c r="D1" s="3">
        <f>B42</f>
        <v>48</v>
      </c>
      <c r="E1" s="1" t="s">
        <v>1</v>
      </c>
    </row>
    <row r="2" ht="33">
      <c r="A2" s="1" t="s">
        <v>2</v>
      </c>
    </row>
    <row r="41" spans="1:2" ht="12.75">
      <c r="A41" t="s">
        <v>3</v>
      </c>
      <c r="B41">
        <f>RANDBETWEEN(1,100)</f>
        <v>43</v>
      </c>
    </row>
    <row r="42" spans="1:2" ht="12.75">
      <c r="A42" t="s">
        <v>4</v>
      </c>
      <c r="B42">
        <f>RANDBETWEEN(1,50)</f>
        <v>48</v>
      </c>
    </row>
    <row r="43" spans="1:2" ht="12.75">
      <c r="A43" t="s">
        <v>5</v>
      </c>
      <c r="B43">
        <f>(B41*B42*60)/1000</f>
        <v>123.84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C1"/>
  <sheetViews>
    <sheetView workbookViewId="0" topLeftCell="A1">
      <selection activeCell="B6" sqref="B6"/>
    </sheetView>
  </sheetViews>
  <sheetFormatPr defaultColWidth="9.140625" defaultRowHeight="12.75"/>
  <cols>
    <col min="1" max="1" width="62.140625" style="0" bestFit="1" customWidth="1"/>
    <col min="2" max="2" width="27.57421875" style="0" bestFit="1" customWidth="1"/>
    <col min="3" max="3" width="39.00390625" style="0" bestFit="1" customWidth="1"/>
  </cols>
  <sheetData>
    <row r="1" spans="1:3" ht="90">
      <c r="A1" s="15" t="s">
        <v>6</v>
      </c>
      <c r="B1" s="15">
        <f>'Law of Continuity'!B43</f>
        <v>123.84</v>
      </c>
      <c r="C1" s="15" t="s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63"/>
  <sheetViews>
    <sheetView workbookViewId="0" topLeftCell="A1">
      <selection activeCell="A13" sqref="A13"/>
    </sheetView>
  </sheetViews>
  <sheetFormatPr defaultColWidth="9.140625" defaultRowHeight="12.75"/>
  <cols>
    <col min="1" max="1" width="119.7109375" style="0" customWidth="1"/>
    <col min="2" max="2" width="12.28125" style="0" bestFit="1" customWidth="1"/>
    <col min="3" max="3" width="45.421875" style="0" customWidth="1"/>
  </cols>
  <sheetData>
    <row r="1" spans="1:3" ht="33">
      <c r="A1" s="1" t="s">
        <v>8</v>
      </c>
      <c r="B1" s="1">
        <f>B41</f>
        <v>32</v>
      </c>
      <c r="C1" s="1" t="s">
        <v>9</v>
      </c>
    </row>
    <row r="2" spans="2:3" ht="33">
      <c r="B2" s="1">
        <f>B42</f>
        <v>10</v>
      </c>
      <c r="C2" s="1" t="s">
        <v>10</v>
      </c>
    </row>
    <row r="3" ht="33">
      <c r="A3" s="1" t="s">
        <v>11</v>
      </c>
    </row>
    <row r="4" spans="1:3" ht="33">
      <c r="A4" s="4" t="s">
        <v>12</v>
      </c>
      <c r="B4" s="1">
        <f>B43</f>
        <v>708</v>
      </c>
      <c r="C4" s="1" t="s">
        <v>13</v>
      </c>
    </row>
    <row r="5" spans="1:3" ht="33">
      <c r="A5" s="4" t="s">
        <v>14</v>
      </c>
      <c r="B5" s="1">
        <f>B44</f>
        <v>15</v>
      </c>
      <c r="C5" s="5" t="s">
        <v>15</v>
      </c>
    </row>
    <row r="6" spans="1:3" ht="33">
      <c r="A6" s="4" t="s">
        <v>16</v>
      </c>
      <c r="B6" s="10">
        <f>B45</f>
        <v>1</v>
      </c>
      <c r="C6" s="1" t="s">
        <v>17</v>
      </c>
    </row>
    <row r="7" spans="1:3" ht="33">
      <c r="A7" s="4"/>
      <c r="C7" s="1"/>
    </row>
    <row r="8" spans="1:3" ht="33">
      <c r="A8" s="4" t="s">
        <v>18</v>
      </c>
      <c r="C8" s="1"/>
    </row>
    <row r="9" spans="1:3" ht="33">
      <c r="A9" s="4" t="s">
        <v>19</v>
      </c>
      <c r="C9" s="1"/>
    </row>
    <row r="10" spans="1:3" ht="33">
      <c r="A10" s="4" t="s">
        <v>20</v>
      </c>
      <c r="C10" s="1"/>
    </row>
    <row r="11" spans="1:3" ht="33">
      <c r="A11" s="4"/>
      <c r="C11" s="1"/>
    </row>
    <row r="12" ht="33">
      <c r="A12" s="1"/>
    </row>
    <row r="13" ht="33">
      <c r="A13" s="1"/>
    </row>
    <row r="25" spans="2:3" ht="12.75">
      <c r="B25">
        <v>1</v>
      </c>
      <c r="C25">
        <v>24</v>
      </c>
    </row>
    <row r="26" spans="2:3" ht="12.75">
      <c r="B26">
        <v>2</v>
      </c>
      <c r="C26">
        <v>28</v>
      </c>
    </row>
    <row r="27" spans="2:3" ht="12.75">
      <c r="B27">
        <v>3</v>
      </c>
      <c r="C27">
        <v>30</v>
      </c>
    </row>
    <row r="28" spans="2:3" ht="12.75">
      <c r="B28">
        <v>4</v>
      </c>
      <c r="C28">
        <v>32</v>
      </c>
    </row>
    <row r="29" spans="2:3" ht="12.75">
      <c r="B29">
        <v>5</v>
      </c>
      <c r="C29">
        <v>35</v>
      </c>
    </row>
    <row r="30" spans="2:3" ht="12.75">
      <c r="B30">
        <v>6</v>
      </c>
      <c r="C30">
        <v>40</v>
      </c>
    </row>
    <row r="31" spans="2:3" ht="12.75">
      <c r="B31">
        <v>7</v>
      </c>
      <c r="C31">
        <v>50</v>
      </c>
    </row>
    <row r="32" spans="2:3" ht="12.75">
      <c r="B32">
        <v>8</v>
      </c>
      <c r="C32">
        <v>60</v>
      </c>
    </row>
    <row r="33" spans="2:3" ht="12.75">
      <c r="B33">
        <v>9</v>
      </c>
      <c r="C33">
        <v>70</v>
      </c>
    </row>
    <row r="34" spans="2:3" ht="12.75">
      <c r="B34">
        <v>10</v>
      </c>
      <c r="C34">
        <v>80</v>
      </c>
    </row>
    <row r="35" spans="2:3" ht="12.75">
      <c r="B35">
        <v>11</v>
      </c>
      <c r="C35">
        <v>90</v>
      </c>
    </row>
    <row r="36" spans="2:3" ht="12.75">
      <c r="B36">
        <v>12</v>
      </c>
      <c r="C36">
        <v>100</v>
      </c>
    </row>
    <row r="38" ht="12.75">
      <c r="B38">
        <f>RANDBETWEEN(1,12)</f>
        <v>4</v>
      </c>
    </row>
    <row r="41" spans="1:2" s="6" customFormat="1" ht="25.5">
      <c r="A41" s="7" t="s">
        <v>21</v>
      </c>
      <c r="B41" s="6">
        <f>VLOOKUP(B38,B25:C36,2)</f>
        <v>32</v>
      </c>
    </row>
    <row r="42" spans="1:2" s="6" customFormat="1" ht="25.5">
      <c r="A42" s="7" t="s">
        <v>22</v>
      </c>
      <c r="B42" s="6">
        <f>RANDBETWEEN(1,15)</f>
        <v>10</v>
      </c>
    </row>
    <row r="43" spans="1:2" s="6" customFormat="1" ht="25.5">
      <c r="A43" s="7" t="s">
        <v>12</v>
      </c>
      <c r="B43" s="6">
        <f>RANDBETWEEN(100,1000)</f>
        <v>708</v>
      </c>
    </row>
    <row r="44" spans="1:2" s="6" customFormat="1" ht="25.5">
      <c r="A44" s="7" t="s">
        <v>14</v>
      </c>
      <c r="B44" s="6">
        <f>VLOOKUP(B58,B52:C56,2)</f>
        <v>15</v>
      </c>
    </row>
    <row r="45" spans="1:2" s="6" customFormat="1" ht="25.5">
      <c r="A45" s="7" t="s">
        <v>16</v>
      </c>
      <c r="B45" s="9">
        <f>VLOOKUP(B58,B52:D56,3)</f>
        <v>1</v>
      </c>
    </row>
    <row r="46" s="6" customFormat="1" ht="25.5">
      <c r="A46" s="7"/>
    </row>
    <row r="47" spans="1:2" s="6" customFormat="1" ht="25.5">
      <c r="A47" s="7" t="s">
        <v>23</v>
      </c>
      <c r="B47" s="7">
        <f>((100-B41)/(B41-20))</f>
        <v>5.666666666666667</v>
      </c>
    </row>
    <row r="48" spans="1:2" s="6" customFormat="1" ht="25.5">
      <c r="A48" s="7" t="s">
        <v>24</v>
      </c>
      <c r="B48" s="7">
        <f>B47*B42</f>
        <v>56.66666666666667</v>
      </c>
    </row>
    <row r="49" spans="1:2" s="6" customFormat="1" ht="25.5">
      <c r="A49" s="7" t="s">
        <v>25</v>
      </c>
      <c r="B49" s="7">
        <f>B48+B42</f>
        <v>66.66666666666667</v>
      </c>
    </row>
    <row r="50" spans="1:2" s="6" customFormat="1" ht="25.5">
      <c r="A50" s="7" t="s">
        <v>26</v>
      </c>
      <c r="B50" s="6">
        <f>((B43/1000)/B45)*60</f>
        <v>42.48</v>
      </c>
    </row>
    <row r="51" s="6" customFormat="1" ht="25.5"/>
    <row r="52" spans="2:4" s="6" customFormat="1" ht="12.75" customHeight="1">
      <c r="B52">
        <v>1</v>
      </c>
      <c r="C52" s="8">
        <v>8</v>
      </c>
      <c r="D52" s="8">
        <v>0.4</v>
      </c>
    </row>
    <row r="53" spans="2:4" s="6" customFormat="1" ht="12.75" customHeight="1">
      <c r="B53">
        <v>2</v>
      </c>
      <c r="C53" s="8">
        <v>10</v>
      </c>
      <c r="D53" s="8">
        <v>0.5</v>
      </c>
    </row>
    <row r="54" spans="2:4" s="6" customFormat="1" ht="12.75" customHeight="1">
      <c r="B54">
        <v>3</v>
      </c>
      <c r="C54" s="8">
        <v>12</v>
      </c>
      <c r="D54" s="8">
        <v>0.8</v>
      </c>
    </row>
    <row r="55" spans="2:4" s="6" customFormat="1" ht="12.75" customHeight="1">
      <c r="B55">
        <v>4</v>
      </c>
      <c r="C55" s="8">
        <v>15</v>
      </c>
      <c r="D55" s="8">
        <v>1</v>
      </c>
    </row>
    <row r="56" spans="2:4" s="6" customFormat="1" ht="12.75" customHeight="1">
      <c r="B56">
        <v>5</v>
      </c>
      <c r="C56" s="8">
        <v>20</v>
      </c>
      <c r="D56" s="8">
        <v>1.5</v>
      </c>
    </row>
    <row r="57" ht="12.75">
      <c r="C57" s="8"/>
    </row>
    <row r="58" spans="2:3" ht="12.75">
      <c r="B58">
        <f>RANDBETWEEN(1,5)</f>
        <v>4</v>
      </c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3"/>
  <sheetViews>
    <sheetView workbookViewId="0" topLeftCell="A1">
      <selection activeCell="A13" sqref="A13"/>
    </sheetView>
  </sheetViews>
  <sheetFormatPr defaultColWidth="9.140625" defaultRowHeight="12.75"/>
  <cols>
    <col min="1" max="1" width="101.28125" style="0" bestFit="1" customWidth="1"/>
    <col min="2" max="2" width="10.28125" style="0" customWidth="1"/>
    <col min="3" max="3" width="14.00390625" style="0" bestFit="1" customWidth="1"/>
  </cols>
  <sheetData>
    <row r="1" spans="1:3" ht="33">
      <c r="A1" s="12" t="s">
        <v>18</v>
      </c>
      <c r="B1" s="13">
        <f>'Oxygen Delivery Devices'!B49</f>
        <v>66.66666666666667</v>
      </c>
      <c r="C1" s="13" t="s">
        <v>7</v>
      </c>
    </row>
    <row r="2" spans="1:3" ht="33">
      <c r="A2" s="12" t="s">
        <v>19</v>
      </c>
      <c r="B2" s="13">
        <f>'Oxygen Delivery Devices'!B50</f>
        <v>42.48</v>
      </c>
      <c r="C2" s="13" t="s">
        <v>7</v>
      </c>
    </row>
    <row r="3" spans="1:3" ht="33">
      <c r="A3" s="12" t="s">
        <v>20</v>
      </c>
      <c r="B3" s="14" t="str">
        <f>IF(B1&gt;B2,"YES","NO")</f>
        <v>YES</v>
      </c>
      <c r="C3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3" sqref="A3"/>
    </sheetView>
  </sheetViews>
  <sheetFormatPr defaultColWidth="9.140625" defaultRowHeight="12.75"/>
  <cols>
    <col min="1" max="1" width="70.7109375" style="0" customWidth="1"/>
    <col min="2" max="2" width="9.140625" style="0" bestFit="1" customWidth="1"/>
    <col min="3" max="3" width="50.8515625" style="0" customWidth="1"/>
    <col min="4" max="4" width="5.8515625" style="0" bestFit="1" customWidth="1"/>
  </cols>
  <sheetData>
    <row r="1" spans="1:5" s="6" customFormat="1" ht="25.5">
      <c r="A1" s="6" t="s">
        <v>27</v>
      </c>
      <c r="B1" s="11">
        <f>B38</f>
        <v>10</v>
      </c>
      <c r="C1" s="6" t="s">
        <v>28</v>
      </c>
      <c r="D1" s="11">
        <f>B39</f>
        <v>14</v>
      </c>
      <c r="E1" s="6" t="s">
        <v>10</v>
      </c>
    </row>
    <row r="2" s="6" customFormat="1" ht="30">
      <c r="A2" s="6" t="s">
        <v>32</v>
      </c>
    </row>
    <row r="38" spans="1:2" ht="25.5">
      <c r="A38" s="7" t="s">
        <v>29</v>
      </c>
      <c r="B38" s="6">
        <f>RANDBETWEEN(1,15)</f>
        <v>10</v>
      </c>
    </row>
    <row r="39" spans="1:2" ht="25.5">
      <c r="A39" s="7" t="s">
        <v>30</v>
      </c>
      <c r="B39" s="6">
        <f>RANDBETWEEN(1,15)</f>
        <v>14</v>
      </c>
    </row>
    <row r="40" spans="1:2" ht="25.5">
      <c r="A40" s="7" t="s">
        <v>33</v>
      </c>
      <c r="B40" s="6">
        <f>B38+B39</f>
        <v>24</v>
      </c>
    </row>
    <row r="41" spans="1:2" ht="30">
      <c r="A41" s="7" t="s">
        <v>34</v>
      </c>
      <c r="B41" s="9">
        <f>((B38+(B39*0.2))/B40)</f>
        <v>0.5333333333333333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:A4"/>
    </sheetView>
  </sheetViews>
  <sheetFormatPr defaultColWidth="9.140625" defaultRowHeight="12.75"/>
  <cols>
    <col min="1" max="1" width="42.00390625" style="0" bestFit="1" customWidth="1"/>
    <col min="2" max="2" width="31.57421875" style="0" bestFit="1" customWidth="1"/>
  </cols>
  <sheetData>
    <row r="1" spans="1:2" ht="108">
      <c r="A1" s="2" t="s">
        <v>31</v>
      </c>
      <c r="B1" s="16">
        <f>'Two Flowmeters'!B41</f>
        <v>0.5333333333333333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Zahodnic</dc:creator>
  <cp:keywords/>
  <dc:description/>
  <cp:lastModifiedBy>Rick Zahodnic</cp:lastModifiedBy>
  <dcterms:created xsi:type="dcterms:W3CDTF">2010-12-02T14:36:03Z</dcterms:created>
  <dcterms:modified xsi:type="dcterms:W3CDTF">2010-12-02T15:06:56Z</dcterms:modified>
  <cp:category/>
  <cp:version/>
  <cp:contentType/>
  <cp:contentStatus/>
</cp:coreProperties>
</file>